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1760" activeTab="0"/>
  </bookViews>
  <sheets>
    <sheet name="стр.1_2" sheetId="1" r:id="rId1"/>
  </sheets>
  <definedNames>
    <definedName name="TABLE" localSheetId="0">'стр.1_2'!$A$5:$B$32</definedName>
    <definedName name="_xlnm.Print_Area" localSheetId="0">'стр.1_2'!$A$1:$D$32</definedName>
  </definedNames>
  <calcPr fullCalcOnLoad="1"/>
</workbook>
</file>

<file path=xl/sharedStrings.xml><?xml version="1.0" encoding="utf-8"?>
<sst xmlns="http://schemas.openxmlformats.org/spreadsheetml/2006/main" count="45" uniqueCount="35">
  <si>
    <t xml:space="preserve"> </t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</si>
  <si>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</si>
  <si>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</si>
  <si>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</si>
  <si>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</si>
  <si>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</si>
  <si>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</si>
  <si>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</si>
  <si>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</si>
  <si>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</si>
  <si>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</si>
  <si>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</si>
  <si>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</si>
  <si>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</si>
  <si>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</si>
  <si>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</si>
  <si>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</si>
  <si>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</si>
  <si>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</si>
  <si>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или тыс. куб. метров)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</si>
  <si>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</si>
  <si>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</si>
  <si>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Форма 2.7. Информация об основных показателях
финансово-хозяйственной деятельности регулируемой организации</t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</si>
  <si>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</si>
  <si>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</si>
  <si>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</si>
  <si>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</si>
  <si>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</si>
  <si>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t>Наименование</t>
  </si>
  <si>
    <t>МО "Казмасское"</t>
  </si>
  <si>
    <t>МО "Якшурское"</t>
  </si>
  <si>
    <t>На прочих территориях</t>
  </si>
  <si>
    <t>Водоснабжение - 33198,43,                   Водоотведение - 2393,55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</si>
  <si>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 (за 2015 год)</t>
    </r>
  </si>
  <si>
    <t>-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</si>
</sst>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</numFmts>
  <fonts count="7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top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2" fontId="1" fillId="0" borderId="1" xfId="0" applyNumberFormat="1" applyFont="1" applyBorder="1" applyAlignment="1">
      <alignment horizontal="center" vertical="top"/>
    </xf>
    <xf numFmtId="2" fontId="1" fillId="2" borderId="3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tabSelected="1" view="pageBreakPreview" zoomScale="75" zoomScaleSheetLayoutView="75" workbookViewId="0" topLeftCell="A19">
      <selection activeCell="E1" sqref="E1:E16384"/>
    </sheetView>
  </sheetViews>
  <sheetFormatPr defaultColWidth="9.00390625" defaultRowHeight="12.75"/>
  <cols>
    <col min="1" max="1" width="79.75390625" style="1" customWidth="1"/>
    <col min="2" max="2" width="14.25390625" style="1" customWidth="1"/>
    <col min="3" max="3" width="15.375" style="1" customWidth="1"/>
    <col min="4" max="4" width="15.00390625" style="1" customWidth="1"/>
    <col min="5" max="5" width="0" style="1" hidden="1" customWidth="1"/>
    <col min="6" max="16384" width="9.125" style="1" customWidth="1"/>
  </cols>
  <sheetData>
    <row r="1" ht="3" customHeight="1"/>
    <row r="2" spans="1:4" s="6" customFormat="1" ht="33.75" customHeight="1">
      <c r="A2" s="27" t="s">
        <v>22</v>
      </c>
      <c r="B2" s="27"/>
      <c r="C2" s="27"/>
      <c r="D2" s="27"/>
    </row>
    <row r="3" spans="1:2" s="6" customFormat="1" ht="7.5" customHeight="1">
      <c r="A3" s="7"/>
      <c r="B3" s="8"/>
    </row>
    <row r="4" spans="1:4" s="6" customFormat="1" ht="53.25" customHeight="1">
      <c r="A4" s="16" t="s">
        <v>28</v>
      </c>
      <c r="B4" s="15" t="s">
        <v>31</v>
      </c>
      <c r="C4" s="15" t="s">
        <v>29</v>
      </c>
      <c r="D4" s="15" t="s">
        <v>30</v>
      </c>
    </row>
    <row r="5" spans="1:4" ht="31.5" customHeight="1">
      <c r="A5" s="3" t="s">
        <v>33</v>
      </c>
      <c r="B5" s="28" t="s">
        <v>32</v>
      </c>
      <c r="C5" s="29"/>
      <c r="D5" s="30"/>
    </row>
    <row r="6" spans="1:4" ht="33.75" customHeight="1">
      <c r="A6" s="3" t="s">
        <v>2</v>
      </c>
      <c r="B6" s="21">
        <f>SUM(B7:B20)</f>
        <v>25384.3936054</v>
      </c>
      <c r="C6" s="21">
        <f>SUM(C7:C20)</f>
        <v>1907.1816781</v>
      </c>
      <c r="D6" s="21">
        <f>SUM(D7:D20)</f>
        <v>802.6486493</v>
      </c>
    </row>
    <row r="7" spans="1:4" ht="33.75" customHeight="1">
      <c r="A7" s="31" t="s">
        <v>1</v>
      </c>
      <c r="B7" s="25">
        <v>0</v>
      </c>
      <c r="C7" s="25">
        <v>0</v>
      </c>
      <c r="D7" s="25">
        <v>0</v>
      </c>
    </row>
    <row r="8" spans="1:4" ht="15.75" hidden="1">
      <c r="A8" s="32"/>
      <c r="B8" s="26"/>
      <c r="C8" s="26"/>
      <c r="D8" s="26"/>
    </row>
    <row r="9" spans="1:5" ht="46.5" customHeight="1">
      <c r="A9" s="3" t="s">
        <v>3</v>
      </c>
      <c r="B9" s="19">
        <v>4210</v>
      </c>
      <c r="C9" s="17">
        <v>205.39</v>
      </c>
      <c r="D9" s="17">
        <v>183.73</v>
      </c>
      <c r="E9" s="14">
        <v>4599.12</v>
      </c>
    </row>
    <row r="10" spans="1:5" ht="19.5" customHeight="1">
      <c r="A10" s="3" t="s">
        <v>4</v>
      </c>
      <c r="B10" s="18">
        <f aca="true" t="shared" si="0" ref="B10:B21">E10-C10-D10</f>
        <v>1503.4999572000002</v>
      </c>
      <c r="C10" s="18">
        <f>E10*7.24%</f>
        <v>120.77912800000001</v>
      </c>
      <c r="D10" s="18">
        <f aca="true" t="shared" si="1" ref="D10:D20">E10*2.634%</f>
        <v>43.9409148</v>
      </c>
      <c r="E10" s="11">
        <v>1668.22</v>
      </c>
    </row>
    <row r="11" spans="1:5" ht="33" customHeight="1">
      <c r="A11" s="3" t="s">
        <v>5</v>
      </c>
      <c r="B11" s="18">
        <v>3921.53</v>
      </c>
      <c r="C11" s="18">
        <v>315.07</v>
      </c>
      <c r="D11" s="18">
        <v>114.62</v>
      </c>
      <c r="E11" s="23">
        <f>B11+C11+D11</f>
        <v>4351.22</v>
      </c>
    </row>
    <row r="12" spans="1:5" ht="32.25" customHeight="1">
      <c r="A12" s="3" t="s">
        <v>6</v>
      </c>
      <c r="B12" s="18">
        <f>E12-C12-D12</f>
        <v>2159.9900227999997</v>
      </c>
      <c r="C12" s="18">
        <f>E12*7.244%</f>
        <v>173.6198456</v>
      </c>
      <c r="D12" s="18">
        <f t="shared" si="1"/>
        <v>63.13013159999999</v>
      </c>
      <c r="E12" s="11">
        <v>2396.74</v>
      </c>
    </row>
    <row r="13" spans="1:5" ht="18" customHeight="1">
      <c r="A13" s="3" t="s">
        <v>7</v>
      </c>
      <c r="B13" s="18">
        <f t="shared" si="0"/>
        <v>0</v>
      </c>
      <c r="C13" s="18">
        <f aca="true" t="shared" si="2" ref="C13:C18">E13*7.244%</f>
        <v>0</v>
      </c>
      <c r="D13" s="18">
        <f t="shared" si="1"/>
        <v>0</v>
      </c>
      <c r="E13" s="9">
        <v>0</v>
      </c>
    </row>
    <row r="14" spans="1:5" ht="33" customHeight="1">
      <c r="A14" s="3" t="s">
        <v>8</v>
      </c>
      <c r="B14" s="18">
        <f t="shared" si="0"/>
        <v>1161.1318480000002</v>
      </c>
      <c r="C14" s="18">
        <f t="shared" si="2"/>
        <v>93.33169600000001</v>
      </c>
      <c r="D14" s="18">
        <f t="shared" si="1"/>
        <v>33.936456</v>
      </c>
      <c r="E14" s="11">
        <v>1288.4</v>
      </c>
    </row>
    <row r="15" spans="1:5" ht="33" customHeight="1">
      <c r="A15" s="3" t="s">
        <v>24</v>
      </c>
      <c r="B15" s="18">
        <f t="shared" si="0"/>
        <v>4178.326286</v>
      </c>
      <c r="C15" s="18">
        <f t="shared" si="2"/>
        <v>335.85357200000004</v>
      </c>
      <c r="D15" s="18">
        <f t="shared" si="1"/>
        <v>122.120142</v>
      </c>
      <c r="E15" s="11">
        <v>4636.3</v>
      </c>
    </row>
    <row r="16" spans="1:5" ht="34.5" customHeight="1">
      <c r="A16" s="5" t="s">
        <v>9</v>
      </c>
      <c r="B16" s="18">
        <f t="shared" si="0"/>
        <v>3064.2561464</v>
      </c>
      <c r="C16" s="18">
        <f>E16*7.244%</f>
        <v>246.3046928</v>
      </c>
      <c r="D16" s="18">
        <f>E16*2.634%</f>
        <v>89.55916079999999</v>
      </c>
      <c r="E16" s="13">
        <v>3400.12</v>
      </c>
    </row>
    <row r="17" spans="1:5" ht="64.5" customHeight="1">
      <c r="A17" s="5" t="s">
        <v>25</v>
      </c>
      <c r="B17" s="18">
        <f t="shared" si="0"/>
        <v>0</v>
      </c>
      <c r="C17" s="18">
        <f t="shared" si="2"/>
        <v>0</v>
      </c>
      <c r="D17" s="18">
        <f t="shared" si="1"/>
        <v>0</v>
      </c>
      <c r="E17" s="10">
        <v>0</v>
      </c>
    </row>
    <row r="18" spans="1:5" ht="79.5" customHeight="1">
      <c r="A18" s="4" t="s">
        <v>23</v>
      </c>
      <c r="B18" s="18">
        <f t="shared" si="0"/>
        <v>2162.0808532</v>
      </c>
      <c r="C18" s="18">
        <f t="shared" si="2"/>
        <v>173.7879064</v>
      </c>
      <c r="D18" s="18">
        <f t="shared" si="1"/>
        <v>63.1912404</v>
      </c>
      <c r="E18" s="12">
        <v>2399.06</v>
      </c>
    </row>
    <row r="19" spans="1:5" ht="81.75" customHeight="1">
      <c r="A19" s="5" t="s">
        <v>10</v>
      </c>
      <c r="B19" s="18">
        <f>E19-C19-D19</f>
        <v>1817.8984917999996</v>
      </c>
      <c r="C19" s="18">
        <f>E19*7.2445%</f>
        <v>146.13750290000002</v>
      </c>
      <c r="D19" s="18">
        <f>E19*2.6365%</f>
        <v>53.184005299999995</v>
      </c>
      <c r="E19" s="22">
        <f>489.14+1528.08</f>
        <v>2017.2199999999998</v>
      </c>
    </row>
    <row r="20" spans="1:5" ht="63.75" customHeight="1">
      <c r="A20" s="3" t="s">
        <v>26</v>
      </c>
      <c r="B20" s="18">
        <v>1205.68</v>
      </c>
      <c r="C20" s="18">
        <f>E20*7.244%</f>
        <v>96.90733440000001</v>
      </c>
      <c r="D20" s="18">
        <f t="shared" si="1"/>
        <v>35.2365984</v>
      </c>
      <c r="E20" s="9">
        <v>1337.76</v>
      </c>
    </row>
    <row r="21" spans="1:5" ht="33.75" customHeight="1">
      <c r="A21" s="3" t="s">
        <v>11</v>
      </c>
      <c r="B21" s="18">
        <f t="shared" si="0"/>
        <v>0</v>
      </c>
      <c r="C21" s="18">
        <f>E21*7.244%</f>
        <v>0</v>
      </c>
      <c r="D21" s="18">
        <f>E21*2.634%</f>
        <v>0</v>
      </c>
      <c r="E21" s="9">
        <v>0</v>
      </c>
    </row>
    <row r="22" spans="1:6" ht="33.75" customHeight="1">
      <c r="A22" s="3" t="s">
        <v>12</v>
      </c>
      <c r="B22" s="21">
        <f>B9+B10+B11+B12+B14+B15+B16+B18+B19+B20</f>
        <v>25384.3936054</v>
      </c>
      <c r="C22" s="21">
        <f>C9+C10+C11+C12+C14+C15+C16+C18+C19+C20</f>
        <v>1907.1816781</v>
      </c>
      <c r="D22" s="21">
        <f>D9+D10+D11+D12+D14+D15+D16+D18+D19+D20</f>
        <v>802.6486493</v>
      </c>
      <c r="E22" s="9">
        <f>E9+E10+E11+E12+E14+E15+E16+E18+E19+E20</f>
        <v>28094.16</v>
      </c>
      <c r="F22" s="20"/>
    </row>
    <row r="23" spans="1:6" ht="66.75" customHeight="1">
      <c r="A23" s="3" t="s">
        <v>13</v>
      </c>
      <c r="B23" s="24" t="s">
        <v>34</v>
      </c>
      <c r="C23" s="24" t="s">
        <v>34</v>
      </c>
      <c r="D23" s="24" t="s">
        <v>34</v>
      </c>
      <c r="E23" s="24" t="s">
        <v>0</v>
      </c>
      <c r="F23" s="20"/>
    </row>
    <row r="24" spans="1:5" ht="16.5" customHeight="1">
      <c r="A24" s="2" t="s">
        <v>14</v>
      </c>
      <c r="B24" s="9">
        <v>1274.64</v>
      </c>
      <c r="C24" s="9">
        <v>102.96</v>
      </c>
      <c r="D24" s="9">
        <v>48.97</v>
      </c>
      <c r="E24" s="9">
        <v>1458.93</v>
      </c>
    </row>
    <row r="25" spans="1:5" ht="16.5" customHeight="1">
      <c r="A25" s="2" t="s">
        <v>15</v>
      </c>
      <c r="B25" s="9">
        <v>0</v>
      </c>
      <c r="C25" s="9">
        <v>0</v>
      </c>
      <c r="D25" s="9">
        <v>0</v>
      </c>
      <c r="E25" s="9" t="s">
        <v>0</v>
      </c>
    </row>
    <row r="26" spans="1:5" ht="18.75" customHeight="1">
      <c r="A26" s="3" t="s">
        <v>16</v>
      </c>
      <c r="B26" s="9">
        <v>0</v>
      </c>
      <c r="C26" s="9">
        <v>0</v>
      </c>
      <c r="D26" s="9">
        <v>0</v>
      </c>
      <c r="E26" s="9" t="s">
        <v>0</v>
      </c>
    </row>
    <row r="27" spans="1:5" ht="32.25" customHeight="1">
      <c r="A27" s="3" t="s">
        <v>27</v>
      </c>
      <c r="B27" s="9">
        <f>435.53-C27-D27</f>
        <v>384.74199999999996</v>
      </c>
      <c r="C27" s="9">
        <v>26.987</v>
      </c>
      <c r="D27" s="9">
        <v>23.801</v>
      </c>
      <c r="E27" s="9" t="s">
        <v>0</v>
      </c>
    </row>
    <row r="28" spans="1:5" ht="16.5" customHeight="1">
      <c r="A28" s="2" t="s">
        <v>17</v>
      </c>
      <c r="B28" s="9">
        <f>32.37-C28-D28</f>
        <v>23.669999999999995</v>
      </c>
      <c r="C28" s="9">
        <v>1.85</v>
      </c>
      <c r="D28" s="9">
        <v>6.85</v>
      </c>
      <c r="E28" s="9" t="s">
        <v>0</v>
      </c>
    </row>
    <row r="29" spans="1:5" ht="30.75" customHeight="1">
      <c r="A29" s="3" t="s">
        <v>18</v>
      </c>
      <c r="B29" s="9">
        <v>30</v>
      </c>
      <c r="C29" s="9">
        <v>30</v>
      </c>
      <c r="D29" s="9">
        <v>30</v>
      </c>
      <c r="E29" s="9" t="s">
        <v>0</v>
      </c>
    </row>
    <row r="30" spans="1:5" ht="30.75" customHeight="1">
      <c r="A30" s="3" t="s">
        <v>19</v>
      </c>
      <c r="B30" s="9">
        <v>0.67</v>
      </c>
      <c r="C30" s="9">
        <v>0.67</v>
      </c>
      <c r="D30" s="9">
        <v>0.67</v>
      </c>
      <c r="E30" s="9" t="s">
        <v>0</v>
      </c>
    </row>
    <row r="31" spans="1:5" ht="33.75" customHeight="1">
      <c r="A31" s="3" t="s">
        <v>20</v>
      </c>
      <c r="B31" s="9">
        <v>0</v>
      </c>
      <c r="C31" s="9">
        <v>0</v>
      </c>
      <c r="D31" s="9">
        <v>0</v>
      </c>
      <c r="E31" s="9" t="s">
        <v>0</v>
      </c>
    </row>
    <row r="32" spans="1:5" ht="32.25" customHeight="1">
      <c r="A32" s="5" t="s">
        <v>21</v>
      </c>
      <c r="B32" s="10">
        <v>0.24</v>
      </c>
      <c r="C32" s="10">
        <v>0.39</v>
      </c>
      <c r="D32" s="10">
        <v>0.27</v>
      </c>
      <c r="E32" s="10" t="s">
        <v>0</v>
      </c>
    </row>
  </sheetData>
  <mergeCells count="6">
    <mergeCell ref="D7:D8"/>
    <mergeCell ref="A2:D2"/>
    <mergeCell ref="B5:D5"/>
    <mergeCell ref="A7:A8"/>
    <mergeCell ref="B7:B8"/>
    <mergeCell ref="C7:C8"/>
  </mergeCells>
  <printOptions/>
  <pageMargins left="0.984251968503937" right="0.5905511811023623" top="0.5905511811023623" bottom="0.5905511811023623" header="0.1968503937007874" footer="0.1968503937007874"/>
  <pageSetup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Лина</cp:lastModifiedBy>
  <cp:lastPrinted>2016-07-25T11:30:56Z</cp:lastPrinted>
  <dcterms:created xsi:type="dcterms:W3CDTF">2013-04-08T06:55:43Z</dcterms:created>
  <dcterms:modified xsi:type="dcterms:W3CDTF">2016-08-02T06:03:36Z</dcterms:modified>
  <cp:category/>
  <cp:version/>
  <cp:contentType/>
  <cp:contentStatus/>
</cp:coreProperties>
</file>